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A56626F1F8414754B3843463AAA06F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72900" y="927100"/>
          <a:ext cx="6610350" cy="488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3844D0666C9B49A39030D98114367067" descr="core_image_url__exec_download_543155812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" name="ID_85658B8DE511445983AD4F58B413140F" descr="core_image_url__exec_download_4009720730"/>
        <xdr:cNvPicPr/>
      </xdr:nvPicPr>
      <xdr:blipFill>
        <a:blip r:embed="rId3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40" name="ID_8C36834E16124DA581BD6E34B15EEEC7" descr="core_image_url__exec_download_2487488400"/>
        <xdr:cNvPicPr/>
      </xdr:nvPicPr>
      <xdr:blipFill>
        <a:blip r:embed="rId4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9" name="ID_4FEC6DFD9EB64F919E56E86A9A0F6A96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10494645" y="7780655"/>
          <a:ext cx="3810000" cy="19431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5977075306304D598BB72409D01BE434"/>
        <xdr:cNvPicPr>
          <a:picLocks noChangeAspect="1"/>
        </xdr:cNvPicPr>
      </xdr:nvPicPr>
      <xdr:blipFill>
        <a:blip r:embed="rId7" r:link="rId6"/>
        <a:stretch>
          <a:fillRect/>
        </a:stretch>
      </xdr:blipFill>
      <xdr:spPr>
        <a:xfrm>
          <a:off x="10494645" y="4641850"/>
          <a:ext cx="3810000" cy="381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8DAFF3AF16A54089AB76472C4801CCF4"/>
        <xdr:cNvPicPr>
          <a:picLocks noChangeAspect="1"/>
        </xdr:cNvPicPr>
      </xdr:nvPicPr>
      <xdr:blipFill>
        <a:blip r:embed="rId8" r:link="rId6"/>
        <a:srcRect t="20495"/>
        <a:stretch>
          <a:fillRect/>
        </a:stretch>
      </xdr:blipFill>
      <xdr:spPr>
        <a:xfrm>
          <a:off x="10494645" y="7621270"/>
          <a:ext cx="3809365" cy="403161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9DE7342C544B45829AB3413DF18F17B9"/>
        <xdr:cNvPicPr>
          <a:picLocks noChangeAspect="1"/>
        </xdr:cNvPicPr>
      </xdr:nvPicPr>
      <xdr:blipFill>
        <a:blip r:embed="rId9" r:link="rId6"/>
        <a:stretch>
          <a:fillRect/>
        </a:stretch>
      </xdr:blipFill>
      <xdr:spPr>
        <a:xfrm>
          <a:off x="10494645" y="7984490"/>
          <a:ext cx="3810000" cy="2857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19EFA9C52A2E49AB8BDD90EB2B7A4C5F" descr="6a8f747b58c85eea2844c46f7349a6a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783695" y="11221720"/>
          <a:ext cx="7519670" cy="10107295"/>
        </a:xfrm>
        <a:prstGeom prst="rect">
          <a:avLst/>
        </a:prstGeom>
      </xdr:spPr>
    </xdr:pic>
  </etc:cellImage>
  <etc:cellImage>
    <xdr:pic>
      <xdr:nvPicPr>
        <xdr:cNvPr id="5" name="ID_12C82422EAAB491D945081FF03BF696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428220" y="7006590"/>
          <a:ext cx="135255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69585AAADCCD4AB68EE660763C806579" descr="core_image_url__exec_download_893883711"/>
        <xdr:cNvPicPr/>
      </xdr:nvPicPr>
      <xdr:blipFill>
        <a:blip r:embed="rId12"/>
        <a:stretch>
          <a:fillRect/>
        </a:stretch>
      </xdr:blipFill>
      <xdr:spPr>
        <a:xfrm>
          <a:off x="0" y="0"/>
          <a:ext cx="7143750" cy="7143750"/>
        </a:xfrm>
        <a:prstGeom prst="rect">
          <a:avLst/>
        </a:prstGeom>
      </xdr:spPr>
    </xdr:pic>
  </etc:cellImage>
  <etc:cellImage>
    <xdr:pic>
      <xdr:nvPicPr>
        <xdr:cNvPr id="7" name="ID_AC72E32C73664140B1C379970567BE5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494645" y="12713335"/>
          <a:ext cx="4248150" cy="186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02CD9C36F63B4CE489F33FFB36D5C7BE" descr="core_image_url__exec_download_912259523"/>
        <xdr:cNvPicPr/>
      </xdr:nvPicPr>
      <xdr:blipFill>
        <a:blip r:embed="rId14"/>
        <a:stretch>
          <a:fillRect/>
        </a:stretch>
      </xdr:blipFill>
      <xdr:spPr>
        <a:xfrm>
          <a:off x="0" y="0"/>
          <a:ext cx="8172450" cy="6343650"/>
        </a:xfrm>
        <a:prstGeom prst="rect">
          <a:avLst/>
        </a:prstGeom>
      </xdr:spPr>
    </xdr:pic>
  </etc:cellImage>
  <etc:cellImage>
    <xdr:pic>
      <xdr:nvPicPr>
        <xdr:cNvPr id="6" name="ID_8624D8E07D26483885B74B783AE2E186"/>
        <xdr:cNvPicPr>
          <a:picLocks noChangeAspect="1"/>
        </xdr:cNvPicPr>
      </xdr:nvPicPr>
      <xdr:blipFill>
        <a:blip r:embed="rId15" r:link="rId6"/>
        <a:stretch>
          <a:fillRect/>
        </a:stretch>
      </xdr:blipFill>
      <xdr:spPr>
        <a:xfrm>
          <a:off x="11501120" y="19359245"/>
          <a:ext cx="3810000" cy="381000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<sst xmlns="http://schemas.openxmlformats.org/spreadsheetml/2006/main" count="114" uniqueCount="81">
  <si>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</si>
  <si>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0"/>
        <rFont val="宋体"/>
        <charset val="134"/>
      </rPr>
      <t>惠州市中医医院药用包装材料报价表</t>
    </r>
  </si>
  <si>
    <r>
      <rPr>
        <b/>
        <sz val="14"/>
        <rFont val="Times New Roman"/>
        <charset val="134"/>
      </rPr>
      <t>1.</t>
    </r>
    <r>
      <rPr>
        <b/>
        <sz val="14"/>
        <rFont val="方正仿宋_GBK"/>
        <charset val="134"/>
      </rPr>
      <t>凡是规格涉及范围的，请对范围内可供应品种的不同规格逐一报价；</t>
    </r>
    <r>
      <rPr>
        <b/>
        <sz val="14"/>
        <rFont val="Times New Roman"/>
        <charset val="134"/>
      </rPr>
      <t xml:space="preserve">
2.</t>
    </r>
    <r>
      <rPr>
        <b/>
        <sz val="14"/>
        <rFont val="方正仿宋_GBK"/>
        <charset val="134"/>
      </rPr>
      <t>若规格不完全相符，可对相近规格进行报价；</t>
    </r>
    <r>
      <rPr>
        <b/>
        <sz val="14"/>
        <rFont val="Times New Roman"/>
        <charset val="134"/>
      </rPr>
      <t xml:space="preserve">
3.</t>
    </r>
    <r>
      <rPr>
        <b/>
        <sz val="14"/>
        <rFont val="方正仿宋_GBK"/>
        <charset val="134"/>
      </rPr>
      <t>请提供所有报价规格的样品。</t>
    </r>
  </si>
  <si>
    <r>
      <rPr>
        <b/>
        <sz val="10"/>
        <rFont val="微软雅黑"/>
        <charset val="134"/>
      </rPr>
      <t>序号</t>
    </r>
  </si>
  <si>
    <r>
      <rPr>
        <b/>
        <sz val="10"/>
        <rFont val="微软雅黑"/>
        <charset val="134"/>
      </rPr>
      <t>货物名称</t>
    </r>
  </si>
  <si>
    <r>
      <rPr>
        <b/>
        <sz val="10"/>
        <rFont val="微软雅黑"/>
        <charset val="134"/>
      </rPr>
      <t>类型</t>
    </r>
  </si>
  <si>
    <r>
      <rPr>
        <b/>
        <sz val="10"/>
        <rFont val="微软雅黑"/>
        <charset val="134"/>
      </rPr>
      <t>登记状态及标准要求</t>
    </r>
  </si>
  <si>
    <r>
      <rPr>
        <b/>
        <sz val="10"/>
        <rFont val="微软雅黑"/>
        <charset val="134"/>
      </rPr>
      <t>规格</t>
    </r>
  </si>
  <si>
    <r>
      <rPr>
        <b/>
        <sz val="10"/>
        <rFont val="微软雅黑"/>
        <charset val="134"/>
      </rPr>
      <t>其他参数</t>
    </r>
  </si>
  <si>
    <r>
      <rPr>
        <b/>
        <sz val="10"/>
        <rFont val="微软雅黑"/>
        <charset val="134"/>
      </rPr>
      <t>用途</t>
    </r>
  </si>
  <si>
    <r>
      <rPr>
        <b/>
        <sz val="10"/>
        <rFont val="微软雅黑"/>
        <charset val="134"/>
      </rPr>
      <t>单位</t>
    </r>
  </si>
  <si>
    <t>报价（元）</t>
  </si>
  <si>
    <r>
      <rPr>
        <b/>
        <sz val="10"/>
        <rFont val="微软雅黑"/>
        <charset val="134"/>
      </rPr>
      <t>参考图片</t>
    </r>
  </si>
  <si>
    <r>
      <rPr>
        <sz val="10"/>
        <rFont val="微软雅黑"/>
        <charset val="134"/>
      </rPr>
      <t>口服液体药用高密度聚乙烯瓶</t>
    </r>
  </si>
  <si>
    <r>
      <rPr>
        <sz val="10"/>
        <rFont val="微软雅黑"/>
        <charset val="134"/>
      </rPr>
      <t>药用（内）包材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</si>
  <si>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00092002-2015</t>
    </r>
    <r>
      <rPr>
        <sz val="10"/>
        <rFont val="微软雅黑"/>
        <charset val="134"/>
      </rPr>
      <t>及现行版《中国药典》相关要求。</t>
    </r>
  </si>
  <si>
    <r>
      <rPr>
        <sz val="10"/>
        <rFont val="Times New Roman"/>
        <charset val="134"/>
      </rPr>
      <t>100ml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150ml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250ml</t>
    </r>
  </si>
  <si>
    <r>
      <rPr>
        <sz val="10"/>
        <rFont val="微软雅黑"/>
        <charset val="134"/>
      </rPr>
      <t>浅棕，两侧带清晰刻度，圆瓶。可选配不同封口方式的瓶盖。一套含瓶盖瓶身封口垫片。</t>
    </r>
  </si>
  <si>
    <r>
      <rPr>
        <sz val="10"/>
        <rFont val="微软雅黑"/>
        <charset val="134"/>
      </rPr>
      <t>糖浆剂、合剂包材</t>
    </r>
  </si>
  <si>
    <t>个</t>
  </si>
  <si>
    <r>
      <rPr>
        <sz val="10"/>
        <rFont val="微软雅黑"/>
        <charset val="134"/>
      </rPr>
      <t>口服固体药用高密度聚乙烯瓶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</si>
  <si>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00122002-2015</t>
    </r>
    <r>
      <rPr>
        <sz val="10"/>
        <rFont val="微软雅黑"/>
        <charset val="134"/>
      </rPr>
      <t>及现行版《中国药典》相关要求。</t>
    </r>
  </si>
  <si>
    <t>60ml~100ml</t>
  </si>
  <si>
    <r>
      <rPr>
        <sz val="10"/>
        <rFont val="微软雅黑"/>
        <charset val="134"/>
      </rPr>
      <t>白色不透明，两侧带清晰刻度，可选配不同封口方式的瓶盖。一套含瓶盖瓶身封口垫片。</t>
    </r>
  </si>
  <si>
    <r>
      <rPr>
        <sz val="10"/>
        <rFont val="微软雅黑"/>
        <charset val="134"/>
      </rPr>
      <t>胶囊剂、丸剂包材</t>
    </r>
  </si>
  <si>
    <r>
      <rPr>
        <sz val="10"/>
        <rFont val="微软雅黑"/>
        <charset val="134"/>
      </rPr>
      <t>外用药用聚丙烯软膏盒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</si>
  <si>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符合相关国家标准及现行版《中国药典》相关要求。</t>
    </r>
  </si>
  <si>
    <t>25g~30g</t>
  </si>
  <si>
    <r>
      <rPr>
        <sz val="10"/>
        <rFont val="微软雅黑"/>
        <charset val="134"/>
      </rPr>
      <t>白色不透明，螺纹瓶盖；一套含瓶盖瓶身封口垫片。瓶身可按需印制内容。</t>
    </r>
  </si>
  <si>
    <r>
      <rPr>
        <sz val="10"/>
        <rFont val="微软雅黑"/>
        <charset val="134"/>
      </rPr>
      <t>软膏剂灌装包材</t>
    </r>
  </si>
  <si>
    <r>
      <rPr>
        <sz val="10"/>
        <rFont val="微软雅黑"/>
        <charset val="134"/>
      </rPr>
      <t>玻璃纸</t>
    </r>
  </si>
  <si>
    <t>食品级</t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</si>
  <si>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</t>
    </r>
    <r>
      <rPr>
        <sz val="10"/>
        <rFont val="Times New Roman"/>
        <charset val="134"/>
      </rPr>
      <t xml:space="preserve">GB/T 24695-2009 </t>
    </r>
    <r>
      <rPr>
        <sz val="10"/>
        <rFont val="宋体"/>
        <charset val="134"/>
      </rPr>
      <t>食品包装用玻璃纸国家标准</t>
    </r>
  </si>
  <si>
    <t>≥17cm*17cm</t>
  </si>
  <si>
    <t>/</t>
  </si>
  <si>
    <r>
      <rPr>
        <sz val="10"/>
        <rFont val="微软雅黑"/>
        <charset val="134"/>
      </rPr>
      <t>贴膏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软膏剂摊涂用内包材</t>
    </r>
  </si>
  <si>
    <r>
      <rPr>
        <sz val="10"/>
        <rFont val="微软雅黑"/>
        <charset val="134"/>
      </rPr>
      <t>张</t>
    </r>
  </si>
  <si>
    <r>
      <rPr>
        <sz val="10"/>
        <rFont val="微软雅黑"/>
        <charset val="134"/>
      </rPr>
      <t>钠钙玻璃模制药瓶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</si>
  <si>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00272002-2015</t>
    </r>
    <r>
      <rPr>
        <sz val="10"/>
        <rFont val="微软雅黑"/>
        <charset val="134"/>
      </rPr>
      <t>及现行版《中国药典》相关要求。</t>
    </r>
  </si>
  <si>
    <t>250ml</t>
  </si>
  <si>
    <r>
      <rPr>
        <sz val="10"/>
        <rFont val="微软雅黑"/>
        <charset val="134"/>
      </rPr>
      <t>圆瓶，配瓶盖（马口铁）及热封膜。一套含瓶盖、瓶身、热封膜。</t>
    </r>
  </si>
  <si>
    <r>
      <rPr>
        <sz val="10"/>
        <rFont val="微软雅黑"/>
        <charset val="134"/>
      </rPr>
      <t>煎膏剂包材</t>
    </r>
  </si>
  <si>
    <r>
      <rPr>
        <sz val="10"/>
        <rFont val="微软雅黑"/>
        <charset val="134"/>
      </rPr>
      <t>钠钙玻璃输液瓶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</si>
  <si>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00032005-2015</t>
    </r>
    <r>
      <rPr>
        <sz val="10"/>
        <rFont val="微软雅黑"/>
        <charset val="134"/>
      </rPr>
      <t>及现行版《中国药典》相关要求。</t>
    </r>
  </si>
  <si>
    <t>500ml</t>
  </si>
  <si>
    <r>
      <rPr>
        <sz val="10"/>
        <rFont val="微软雅黑"/>
        <charset val="134"/>
      </rPr>
      <t>圆瓶</t>
    </r>
  </si>
  <si>
    <r>
      <rPr>
        <sz val="10"/>
        <rFont val="微软雅黑"/>
        <charset val="134"/>
      </rPr>
      <t>酒剂包材</t>
    </r>
  </si>
  <si>
    <r>
      <rPr>
        <sz val="10"/>
        <rFont val="微软雅黑"/>
        <charset val="134"/>
      </rPr>
      <t>个</t>
    </r>
  </si>
  <si>
    <r>
      <rPr>
        <sz val="10"/>
        <rFont val="微软雅黑"/>
        <charset val="134"/>
      </rPr>
      <t>输液瓶用铝塑组合盖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</si>
  <si>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00401003-2015</t>
    </r>
    <r>
      <rPr>
        <sz val="10"/>
        <rFont val="微软雅黑"/>
        <charset val="134"/>
      </rPr>
      <t>及现行版《中国药典》相关要求。</t>
    </r>
  </si>
  <si>
    <r>
      <rPr>
        <sz val="10"/>
        <rFont val="微软雅黑"/>
        <charset val="134"/>
      </rPr>
      <t>匹配钠钙玻璃输液瓶使用</t>
    </r>
  </si>
  <si>
    <r>
      <rPr>
        <sz val="10"/>
        <rFont val="微软雅黑"/>
        <charset val="134"/>
      </rPr>
      <t>注射液用卤化丁基橡胶塞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</si>
  <si>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00042005-2015</t>
    </r>
    <r>
      <rPr>
        <sz val="10"/>
        <rFont val="微软雅黑"/>
        <charset val="134"/>
      </rPr>
      <t>及现行版《中国药典》相关要求。</t>
    </r>
  </si>
  <si>
    <r>
      <rPr>
        <sz val="10"/>
        <rFont val="微软雅黑"/>
        <charset val="134"/>
      </rPr>
      <t>含玻璃纸膜，匹配钠钙玻璃输液瓶使用</t>
    </r>
  </si>
  <si>
    <r>
      <rPr>
        <sz val="10"/>
        <rFont val="微软雅黑"/>
        <charset val="134"/>
      </rPr>
      <t>外用液体药用高密度聚乙烯瓶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</si>
  <si>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00392003-2015</t>
    </r>
    <r>
      <rPr>
        <sz val="10"/>
        <rFont val="微软雅黑"/>
        <charset val="134"/>
      </rPr>
      <t>及现行版《中国药典》相关要求。</t>
    </r>
  </si>
  <si>
    <t>200ml</t>
  </si>
  <si>
    <r>
      <rPr>
        <sz val="10"/>
        <rFont val="微软雅黑"/>
        <charset val="134"/>
      </rPr>
      <t>白色，两侧带清晰刻度，六角瓶。一套含瓶盖瓶身封口垫片。</t>
    </r>
  </si>
  <si>
    <r>
      <rPr>
        <sz val="10"/>
        <rFont val="微软雅黑"/>
        <charset val="134"/>
      </rPr>
      <t>洗剂包材</t>
    </r>
  </si>
  <si>
    <r>
      <rPr>
        <sz val="10"/>
        <rFont val="Times New Roman"/>
        <charset val="134"/>
      </rPr>
      <t>50ml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150ml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500ml</t>
    </r>
  </si>
  <si>
    <t>白色、棕色等，两侧带清晰刻度，圆瓶。可选配不同封口方式的瓶盖。一套含瓶盖瓶身封口垫片。</t>
  </si>
  <si>
    <r>
      <rPr>
        <sz val="10"/>
        <rFont val="微软雅黑"/>
        <charset val="134"/>
      </rPr>
      <t>酒剂、搽剂等包材</t>
    </r>
  </si>
  <si>
    <r>
      <rPr>
        <sz val="10"/>
        <rFont val="微软雅黑"/>
        <charset val="134"/>
      </rPr>
      <t>聚酯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铝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聚乙烯药用复合膜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</si>
  <si>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00182002-2015</t>
    </r>
    <r>
      <rPr>
        <sz val="10"/>
        <rFont val="微软雅黑"/>
        <charset val="134"/>
      </rPr>
      <t>及现行版《中国药典》相关要求。</t>
    </r>
  </si>
  <si>
    <r>
      <rPr>
        <sz val="10"/>
        <rFont val="微软雅黑"/>
        <charset val="134"/>
      </rPr>
      <t>按需定制</t>
    </r>
  </si>
  <si>
    <r>
      <rPr>
        <sz val="10"/>
        <rFont val="微软雅黑"/>
        <charset val="134"/>
      </rPr>
      <t>透明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不透明，按需印制不同尺寸及标识，需与分装设备匹配。</t>
    </r>
  </si>
  <si>
    <r>
      <rPr>
        <sz val="10"/>
        <rFont val="微软雅黑"/>
        <charset val="134"/>
      </rPr>
      <t>煎膏剂、颗粒剂等内包材</t>
    </r>
  </si>
  <si>
    <r>
      <rPr>
        <sz val="10"/>
        <rFont val="微软雅黑"/>
        <charset val="134"/>
      </rPr>
      <t>卷（备注每卷多少米）</t>
    </r>
  </si>
  <si>
    <r>
      <rPr>
        <sz val="10"/>
        <rFont val="微软雅黑"/>
        <charset val="134"/>
      </rPr>
      <t>聚酯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铝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聚乙烯药用复合袋</t>
    </r>
  </si>
  <si>
    <t>≥25cm*20cm</t>
  </si>
  <si>
    <r>
      <rPr>
        <sz val="10"/>
        <rFont val="微软雅黑"/>
        <charset val="134"/>
      </rPr>
      <t>茶包、颗粒剂、贴膏剂等包材</t>
    </r>
  </si>
  <si>
    <r>
      <rPr>
        <sz val="10"/>
        <rFont val="微软雅黑"/>
        <charset val="134"/>
      </rPr>
      <t>聚酯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低密度聚乙烯药用复合膜</t>
    </r>
  </si>
  <si>
    <r>
      <rPr>
        <sz val="10"/>
        <rFont val="微软雅黑"/>
        <charset val="134"/>
      </rPr>
      <t>透明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不透明，按需印制不同尺寸及款式，需与分装设备匹配。</t>
    </r>
  </si>
  <si>
    <r>
      <rPr>
        <sz val="10"/>
        <rFont val="微软雅黑"/>
        <charset val="134"/>
      </rPr>
      <t>煎药、合剂、丸剂等包材</t>
    </r>
  </si>
  <si>
    <t>药用低密度聚乙烯灭菌袋</t>
  </si>
  <si>
    <t>40cm*60cm</t>
  </si>
  <si>
    <r>
      <rPr>
        <sz val="10"/>
        <rFont val="微软雅黑"/>
        <charset val="134"/>
      </rPr>
      <t>单层</t>
    </r>
    <r>
      <rPr>
        <sz val="10"/>
        <rFont val="Times New Roman"/>
        <charset val="134"/>
      </rPr>
      <t>≥7</t>
    </r>
    <r>
      <rPr>
        <sz val="10"/>
        <rFont val="微软雅黑"/>
        <charset val="134"/>
      </rPr>
      <t>丝，透明，平口袋。</t>
    </r>
  </si>
  <si>
    <r>
      <rPr>
        <sz val="10"/>
        <rFont val="微软雅黑"/>
        <charset val="134"/>
      </rPr>
      <t>用于制剂生产中间品暂存包装</t>
    </r>
  </si>
  <si>
    <t>60cm*80cm</t>
  </si>
  <si>
    <t>80cm*100cm</t>
  </si>
  <si>
    <t>100cm*120cm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</si>
</sst>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方正黑体_GBK"/>
      <charset val="134"/>
    </font>
    <font>
      <sz val="14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name val="Times New Roman"/>
      <charset val="0"/>
    </font>
    <font>
      <b/>
      <sz val="20"/>
      <color rgb="FFFF0000"/>
      <name val="宋体"/>
      <charset val="134"/>
    </font>
    <font>
      <b/>
      <sz val="2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  <font>
      <b/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NULL" TargetMode="External"/><Relationship Id="rId5" Type="http://schemas.openxmlformats.org/officeDocument/2006/relationships/image" Target="media/image5.pn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5" Type="http://schemas.openxmlformats.org/officeDocument/2006/relationships/image" Target="media/image14.jpeg"/><Relationship Id="rId14" Type="http://schemas.openxmlformats.org/officeDocument/2006/relationships/image" Target="media/image13.pn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90" zoomScaleNormal="90" topLeftCell="A3" workbookViewId="0">
      <selection activeCell="L3" sqref="L3"/>
    </sheetView>
  </sheetViews>
  <sheetFormatPr defaultColWidth="9" defaultRowHeight="14"/>
  <cols>
    <col min="1" max="1" width="4.88181818181818" style="4" customWidth="1"/>
    <col min="2" max="2" width="12.1272727272727" style="4" customWidth="1"/>
    <col min="3" max="3" width="9.12727272727273" style="4" customWidth="1"/>
    <col min="4" max="4" width="32.9636363636364" style="4" customWidth="1"/>
    <col min="5" max="5" width="15.5090909090909" style="4" customWidth="1"/>
    <col min="6" max="6" width="27.1272727272727" style="4" customWidth="1"/>
    <col min="7" max="7" width="16.7636363636364" style="4" customWidth="1"/>
    <col min="8" max="9" width="17.2545454545455" style="5" customWidth="1"/>
    <col min="10" max="10" width="36.3181818181818" style="5" customWidth="1"/>
    <col min="11" max="16384" width="9" style="5"/>
  </cols>
  <sheetData>
    <row r="1" ht="44" customHeight="1" spans="1:10">
      <c r="A1" s="6" t="s">
        <v>0</v>
      </c>
      <c r="B1" s="7"/>
      <c r="C1" s="7"/>
      <c r="D1" s="7"/>
      <c r="E1" s="7"/>
      <c r="F1" s="7"/>
      <c r="G1" s="8"/>
      <c r="H1" s="9"/>
      <c r="I1" s="9"/>
      <c r="J1" s="9"/>
    </row>
    <row r="2" ht="42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customFormat="1" ht="57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1" customFormat="1" ht="31" customHeight="1" spans="1:10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4" t="s">
        <v>11</v>
      </c>
      <c r="J4" s="15" t="s">
        <v>12</v>
      </c>
    </row>
    <row r="5" s="2" customFormat="1" ht="161.65" spans="1:10">
      <c r="A5" s="16">
        <v>1</v>
      </c>
      <c r="B5" s="16" t="s">
        <v>13</v>
      </c>
      <c r="C5" s="16" t="s">
        <v>14</v>
      </c>
      <c r="D5" s="17" t="s">
        <v>15</v>
      </c>
      <c r="E5" s="16" t="s">
        <v>16</v>
      </c>
      <c r="F5" s="17" t="s">
        <v>17</v>
      </c>
      <c r="G5" s="16" t="s">
        <v>18</v>
      </c>
      <c r="H5" s="18" t="s">
        <v>19</v>
      </c>
      <c r="I5" s="19"/>
      <c r="J5" s="19" t="str">
        <f>_xlfn.DISPIMG("ID_A56626F1F8414754B3843463AAA06F96",1)</f>
        <v>=DISPIMG("ID_A56626F1F8414754B3843463AAA06F96",1)</v>
      </c>
    </row>
    <row r="6" s="2" customFormat="1" ht="163.9" spans="1:10">
      <c r="A6" s="16">
        <v>2</v>
      </c>
      <c r="B6" s="16" t="s">
        <v>20</v>
      </c>
      <c r="C6" s="16" t="s">
        <v>14</v>
      </c>
      <c r="D6" s="17" t="s">
        <v>21</v>
      </c>
      <c r="E6" s="16" t="s">
        <v>22</v>
      </c>
      <c r="F6" s="17" t="s">
        <v>23</v>
      </c>
      <c r="G6" s="16" t="s">
        <v>24</v>
      </c>
      <c r="H6" s="18" t="s">
        <v>19</v>
      </c>
      <c r="I6" s="19"/>
      <c r="J6" s="19" t="str">
        <f>_xlfn.DISPIMG("ID_3844D0666C9B49A39030D98114367067",1)</f>
        <v>=DISPIMG("ID_3844D0666C9B49A39030D98114367067",1)</v>
      </c>
    </row>
    <row r="7" s="2" customFormat="1" ht="99" customHeight="1" spans="1:10">
      <c r="A7" s="16">
        <v>3</v>
      </c>
      <c r="B7" s="16" t="s">
        <v>25</v>
      </c>
      <c r="C7" s="16" t="s">
        <v>14</v>
      </c>
      <c r="D7" s="17" t="s">
        <v>26</v>
      </c>
      <c r="E7" s="16" t="s">
        <v>27</v>
      </c>
      <c r="F7" s="17" t="s">
        <v>28</v>
      </c>
      <c r="G7" s="16" t="s">
        <v>29</v>
      </c>
      <c r="H7" s="18" t="s">
        <v>19</v>
      </c>
      <c r="I7" s="19"/>
      <c r="J7" s="19" t="str">
        <f>_xlfn.DISPIMG("ID_8C36834E16124DA581BD6E34B15EEEC7",1)</f>
        <v>=DISPIMG("ID_8C36834E16124DA581BD6E34B15EEEC7",1)</v>
      </c>
    </row>
    <row r="8" s="2" customFormat="1" ht="217.9" spans="1:10">
      <c r="A8" s="16">
        <v>4</v>
      </c>
      <c r="B8" s="16" t="s">
        <v>30</v>
      </c>
      <c r="C8" s="20" t="s">
        <v>31</v>
      </c>
      <c r="D8" s="21" t="s">
        <v>32</v>
      </c>
      <c r="E8" s="16" t="s">
        <v>33</v>
      </c>
      <c r="F8" s="17" t="s">
        <v>34</v>
      </c>
      <c r="G8" s="16" t="s">
        <v>35</v>
      </c>
      <c r="H8" s="16" t="s">
        <v>36</v>
      </c>
      <c r="I8" s="22"/>
      <c r="J8" s="23" t="str">
        <f>_xlfn.DISPIMG("ID_5977075306304D598BB72409D01BE434",1)</f>
        <v>=DISPIMG("ID_5977075306304D598BB72409D01BE434",1)</v>
      </c>
    </row>
    <row r="9" s="2" customFormat="1" ht="87" customHeight="1" spans="1:10">
      <c r="A9" s="16">
        <v>5</v>
      </c>
      <c r="B9" s="24" t="s">
        <v>37</v>
      </c>
      <c r="C9" s="24" t="s">
        <v>14</v>
      </c>
      <c r="D9" s="25" t="s">
        <v>38</v>
      </c>
      <c r="E9" s="16" t="s">
        <v>39</v>
      </c>
      <c r="F9" s="24" t="s">
        <v>40</v>
      </c>
      <c r="G9" s="24" t="s">
        <v>41</v>
      </c>
      <c r="H9" s="18" t="s">
        <v>19</v>
      </c>
      <c r="I9" s="26"/>
      <c r="J9" s="26" t="str">
        <f>_xlfn.DISPIMG("ID_85658B8DE511445983AD4F58B413140F",1)</f>
        <v>=DISPIMG("ID_85658B8DE511445983AD4F58B413140F",1)</v>
      </c>
    </row>
    <row r="10" s="2" customFormat="1" ht="93" customHeight="1" spans="1:10">
      <c r="A10" s="16">
        <v>6</v>
      </c>
      <c r="B10" s="16" t="s">
        <v>42</v>
      </c>
      <c r="C10" s="16" t="s">
        <v>14</v>
      </c>
      <c r="D10" s="17" t="s">
        <v>43</v>
      </c>
      <c r="E10" s="16" t="s">
        <v>44</v>
      </c>
      <c r="F10" s="17" t="s">
        <v>45</v>
      </c>
      <c r="G10" s="16" t="s">
        <v>46</v>
      </c>
      <c r="H10" s="16" t="s">
        <v>47</v>
      </c>
      <c r="I10" s="19"/>
      <c r="J10" s="19" t="str">
        <f>_xlfn.DISPIMG("ID_8DAFF3AF16A54089AB76472C4801CCF4",1)</f>
        <v>=DISPIMG("ID_8DAFF3AF16A54089AB76472C4801CCF4",1)</v>
      </c>
    </row>
    <row r="11" s="2" customFormat="1" ht="93" customHeight="1" spans="1:10">
      <c r="A11" s="16">
        <v>7</v>
      </c>
      <c r="B11" s="16" t="s">
        <v>48</v>
      </c>
      <c r="C11" s="16" t="s">
        <v>14</v>
      </c>
      <c r="D11" s="21" t="s">
        <v>49</v>
      </c>
      <c r="E11" s="16" t="s">
        <v>34</v>
      </c>
      <c r="F11" s="17" t="s">
        <v>50</v>
      </c>
      <c r="G11" s="16" t="s">
        <v>46</v>
      </c>
      <c r="H11" s="20" t="s">
        <v>19</v>
      </c>
      <c r="I11" s="16"/>
      <c r="J11" s="23" t="str">
        <f>_xlfn.DISPIMG("ID_4FEC6DFD9EB64F919E56E86A9A0F6A96",1)</f>
        <v>=DISPIMG("ID_4FEC6DFD9EB64F919E56E86A9A0F6A96",1)</v>
      </c>
    </row>
    <row r="12" s="2" customFormat="1" ht="93" customHeight="1" spans="1:10">
      <c r="A12" s="16">
        <v>8</v>
      </c>
      <c r="B12" s="16" t="s">
        <v>51</v>
      </c>
      <c r="C12" s="16" t="s">
        <v>14</v>
      </c>
      <c r="D12" s="17" t="s">
        <v>52</v>
      </c>
      <c r="E12" s="16" t="s">
        <v>34</v>
      </c>
      <c r="F12" s="17" t="s">
        <v>53</v>
      </c>
      <c r="G12" s="16" t="s">
        <v>46</v>
      </c>
      <c r="H12" s="20" t="s">
        <v>19</v>
      </c>
      <c r="I12" s="16"/>
      <c r="J12" s="23" t="str">
        <f>_xlfn.DISPIMG("ID_9DE7342C544B45829AB3413DF18F17B9",1)</f>
        <v>=DISPIMG("ID_9DE7342C544B45829AB3413DF18F17B9",1)</v>
      </c>
    </row>
    <row r="13" s="2" customFormat="1" ht="62" customHeight="1" spans="1:10">
      <c r="A13" s="24">
        <v>9</v>
      </c>
      <c r="B13" s="27" t="s">
        <v>54</v>
      </c>
      <c r="C13" s="27" t="s">
        <v>14</v>
      </c>
      <c r="D13" s="28" t="s">
        <v>55</v>
      </c>
      <c r="E13" s="29" t="s">
        <v>56</v>
      </c>
      <c r="F13" s="30" t="s">
        <v>57</v>
      </c>
      <c r="G13" s="29" t="s">
        <v>58</v>
      </c>
      <c r="H13" s="18" t="s">
        <v>19</v>
      </c>
      <c r="I13" s="16"/>
      <c r="J13" s="31" t="str">
        <f>_xlfn.DISPIMG("ID_19EFA9C52A2E49AB8BDD90EB2B7A4C5F",1)</f>
        <v>=DISPIMG("ID_19EFA9C52A2E49AB8BDD90EB2B7A4C5F",1)</v>
      </c>
    </row>
    <row r="14" s="2" customFormat="1" ht="62" customHeight="1" spans="1:10">
      <c r="A14" s="29"/>
      <c r="B14" s="27"/>
      <c r="C14" s="27"/>
      <c r="D14" s="32"/>
      <c r="E14" s="16" t="s">
        <v>59</v>
      </c>
      <c r="F14" s="33" t="s">
        <v>60</v>
      </c>
      <c r="G14" s="16" t="s">
        <v>61</v>
      </c>
      <c r="H14" s="18" t="s">
        <v>19</v>
      </c>
      <c r="I14" s="16"/>
      <c r="J14" s="31" t="str">
        <f>_xlfn.DISPIMG("ID_12C82422EAAB491D945081FF03BF6967",1)</f>
        <v>=DISPIMG("ID_12C82422EAAB491D945081FF03BF6967",1)</v>
      </c>
    </row>
    <row r="15" s="2" customFormat="1" ht="45" spans="1:10">
      <c r="A15" s="16">
        <v>10</v>
      </c>
      <c r="B15" s="16" t="s">
        <v>62</v>
      </c>
      <c r="C15" s="16" t="s">
        <v>14</v>
      </c>
      <c r="D15" s="17" t="s">
        <v>63</v>
      </c>
      <c r="E15" s="16" t="s">
        <v>64</v>
      </c>
      <c r="F15" s="17" t="s">
        <v>65</v>
      </c>
      <c r="G15" s="16" t="s">
        <v>66</v>
      </c>
      <c r="H15" s="16" t="s">
        <v>67</v>
      </c>
      <c r="I15" s="19"/>
      <c r="J15" s="19" t="str">
        <f>_xlfn.DISPIMG("ID_69585AAADCCD4AB68EE660763C806579",1)</f>
        <v>=DISPIMG("ID_69585AAADCCD4AB68EE660763C806579",1)</v>
      </c>
    </row>
    <row r="16" s="2" customFormat="1" ht="217.9" spans="1:10">
      <c r="A16" s="16">
        <v>11</v>
      </c>
      <c r="B16" s="20" t="s">
        <v>68</v>
      </c>
      <c r="C16" s="16" t="s">
        <v>14</v>
      </c>
      <c r="D16" s="17" t="s">
        <v>63</v>
      </c>
      <c r="E16" s="16" t="s">
        <v>69</v>
      </c>
      <c r="F16" s="17" t="s">
        <v>65</v>
      </c>
      <c r="G16" s="16" t="s">
        <v>70</v>
      </c>
      <c r="H16" s="16" t="s">
        <v>47</v>
      </c>
      <c r="I16" s="19"/>
      <c r="J16" s="34" t="str">
        <f>_xlfn.DISPIMG("ID_8624D8E07D26483885B74B783AE2E186",1)</f>
        <v>=DISPIMG("ID_8624D8E07D26483885B74B783AE2E186",1)</v>
      </c>
    </row>
    <row r="17" s="2" customFormat="1" ht="95" customHeight="1" spans="1:10">
      <c r="A17" s="16">
        <v>12</v>
      </c>
      <c r="B17" s="24" t="s">
        <v>71</v>
      </c>
      <c r="C17" s="16" t="s">
        <v>14</v>
      </c>
      <c r="D17" s="17" t="s">
        <v>63</v>
      </c>
      <c r="E17" s="16" t="s">
        <v>64</v>
      </c>
      <c r="F17" s="17" t="s">
        <v>72</v>
      </c>
      <c r="G17" s="16" t="s">
        <v>73</v>
      </c>
      <c r="H17" s="16" t="s">
        <v>67</v>
      </c>
      <c r="I17" s="19"/>
      <c r="J17" s="19" t="str">
        <f>_xlfn.DISPIMG("ID_AC72E32C73664140B1C379970567BE5A",1)</f>
        <v>=DISPIMG("ID_AC72E32C73664140B1C379970567BE5A",1)</v>
      </c>
    </row>
    <row r="18" s="2" customFormat="1" ht="28" customHeight="1" spans="1:10">
      <c r="A18" s="24">
        <v>13</v>
      </c>
      <c r="B18" s="20" t="s">
        <v>74</v>
      </c>
      <c r="C18" s="16" t="s">
        <v>14</v>
      </c>
      <c r="D18" s="16" t="s">
        <v>63</v>
      </c>
      <c r="E18" s="16" t="s">
        <v>75</v>
      </c>
      <c r="F18" s="20" t="s">
        <v>76</v>
      </c>
      <c r="G18" s="16" t="s">
        <v>77</v>
      </c>
      <c r="H18" s="16" t="s">
        <v>47</v>
      </c>
      <c r="I18" s="16"/>
      <c r="J18" s="16" t="str">
        <f>_xlfn.DISPIMG("ID_02CD9C36F63B4CE489F33FFB36D5C7BE",1)</f>
        <v>=DISPIMG("ID_02CD9C36F63B4CE489F33FFB36D5C7BE",1)</v>
      </c>
    </row>
    <row r="19" s="2" customFormat="1" ht="28" customHeight="1" spans="1:10">
      <c r="A19" s="27"/>
      <c r="B19" s="16"/>
      <c r="C19" s="16"/>
      <c r="D19" s="16"/>
      <c r="E19" s="16" t="s">
        <v>78</v>
      </c>
      <c r="F19" s="16"/>
      <c r="G19" s="16"/>
      <c r="H19" s="16" t="s">
        <v>47</v>
      </c>
      <c r="I19" s="16"/>
      <c r="J19" s="16"/>
    </row>
    <row r="20" s="2" customFormat="1" ht="28" customHeight="1" spans="1:10">
      <c r="A20" s="27"/>
      <c r="B20" s="16"/>
      <c r="C20" s="16"/>
      <c r="D20" s="16"/>
      <c r="E20" s="16" t="s">
        <v>79</v>
      </c>
      <c r="F20" s="16"/>
      <c r="G20" s="16"/>
      <c r="H20" s="16" t="s">
        <v>47</v>
      </c>
      <c r="I20" s="16"/>
      <c r="J20" s="16"/>
    </row>
    <row r="21" s="3" customFormat="1" ht="27" customHeight="1" spans="1:10">
      <c r="A21" s="29"/>
      <c r="B21" s="16"/>
      <c r="C21" s="16"/>
      <c r="D21" s="16"/>
      <c r="E21" s="16" t="s">
        <v>80</v>
      </c>
      <c r="F21" s="16"/>
      <c r="G21" s="16"/>
      <c r="H21" s="16" t="s">
        <v>47</v>
      </c>
      <c r="I21" s="16"/>
      <c r="J21" s="16"/>
    </row>
    <row r="22" ht="61" customHeight="1" spans="1:10">
      <c r="A22" s="35"/>
      <c r="B22" s="36"/>
      <c r="C22" s="36"/>
      <c r="D22" s="36"/>
      <c r="E22" s="36"/>
      <c r="F22" s="36"/>
      <c r="G22" s="36"/>
      <c r="H22" s="36"/>
      <c r="I22" s="36"/>
      <c r="J22" s="9"/>
    </row>
  </sheetData>
  <mergeCells count="15">
    <mergeCell ref="A1:F1"/>
    <mergeCell ref="A2:J2"/>
    <mergeCell ref="A3:J3"/>
    <mergeCell ref="A22:H22"/>
    <mergeCell ref="A13:A14"/>
    <mergeCell ref="A18:A21"/>
    <mergeCell ref="B13:B14"/>
    <mergeCell ref="B18:B21"/>
    <mergeCell ref="C13:C14"/>
    <mergeCell ref="C18:C21"/>
    <mergeCell ref="D13:D14"/>
    <mergeCell ref="D18:D21"/>
    <mergeCell ref="F18:F21"/>
    <mergeCell ref="G18:G21"/>
    <mergeCell ref="J18:J21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惠州市中医医院办公室</cp:lastModifiedBy>
  <dcterms:created xsi:type="dcterms:W3CDTF">2006-09-13T11:21:00Z</dcterms:created>
  <dcterms:modified xsi:type="dcterms:W3CDTF">2026-04-17T08:17:55Z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56E5E2363AD34B38954269472F0ED5DE_13</vt:lpwstr>
  </property>
  <property fmtid="{D5CDD505-2E9C-101B-9397-08002B2CF9AE}" pid="4" name="CalculationRule">
    <vt:i4>0</vt:i4>
  </property>
</Properties>
</file>